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<sst xmlns="http://schemas.openxmlformats.org/spreadsheetml/2006/main" count="57" uniqueCount="47">
  <si>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r>
      <t xml:space="preserve">附件1
                                          </t>
    </r>
    <r>
      <rPr>
        <sz val="20"/>
        <rFont val="方正小标宋简体"/>
        <family val="0"/>
      </rPr>
      <t>阿坝州2020年9月价格临时补贴标准及补贴资金测算表</t>
    </r>
  </si>
  <si>
    <t>序号</t>
  </si>
  <si>
    <t>单位</t>
  </si>
  <si>
    <t>社会救助与保障人数（人）</t>
  </si>
  <si>
    <t>价格临时补贴发放标准（元/月.人）</t>
  </si>
  <si>
    <t>价格临时补贴发放金额（元）</t>
  </si>
  <si>
    <t>2020年9月份价格临时补贴发放金额小计（元）</t>
  </si>
  <si>
    <t>优抚对象人数</t>
  </si>
  <si>
    <t>孤儿人数</t>
  </si>
  <si>
    <t>事实无人抚养儿童人数</t>
  </si>
  <si>
    <t>低保对象人数</t>
  </si>
  <si>
    <t>特困人员人数</t>
  </si>
  <si>
    <t>领取失业保险金人员人数</t>
  </si>
  <si>
    <t>领取国家助学金的家庭经济困难大中专在校学生</t>
  </si>
  <si>
    <t>优抚对象</t>
  </si>
  <si>
    <t>孤儿</t>
  </si>
  <si>
    <t>事实无人抚养儿童</t>
  </si>
  <si>
    <t>城市低保对象</t>
  </si>
  <si>
    <t>农村低保对象</t>
  </si>
  <si>
    <t>城市特困人员</t>
  </si>
  <si>
    <t>农村特困人员</t>
  </si>
  <si>
    <t>领取失业保险金人员</t>
  </si>
  <si>
    <t>城市低保对象人数</t>
  </si>
  <si>
    <t>农村低保对象人数</t>
  </si>
  <si>
    <t>城市特困人员人数</t>
  </si>
  <si>
    <t>农村特困人员人数</t>
  </si>
  <si>
    <t>州本级及各县发放价格临时补贴金额</t>
  </si>
  <si>
    <t>其中：州级财政预算安排</t>
  </si>
  <si>
    <t>其中：县级财政预算安排</t>
  </si>
  <si>
    <t>其中：失业保险基金列支</t>
  </si>
  <si>
    <t>州本级</t>
  </si>
  <si>
    <t>马尔康市</t>
  </si>
  <si>
    <t>金川县</t>
  </si>
  <si>
    <t>小金县</t>
  </si>
  <si>
    <t>阿坝县</t>
  </si>
  <si>
    <t>若尔盖县</t>
  </si>
  <si>
    <t>红原县</t>
  </si>
  <si>
    <t>壤塘县</t>
  </si>
  <si>
    <t>汶川县</t>
  </si>
  <si>
    <t>理县</t>
  </si>
  <si>
    <t>茂县</t>
  </si>
  <si>
    <t>松潘县</t>
  </si>
  <si>
    <t>九寨沟县</t>
  </si>
  <si>
    <t>黑水县</t>
  </si>
  <si>
    <t>卧龙特区</t>
  </si>
  <si>
    <t>小计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</si>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</sst>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1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10"/>
      <name val="仿宋_GB2312"/>
      <family val="3"/>
    </font>
    <font>
      <sz val="8"/>
      <color indexed="8"/>
      <name val="宋体"/>
      <family val="0"/>
    </font>
    <font>
      <sz val="10.5"/>
      <color indexed="8"/>
      <name val="仿宋"/>
      <family val="3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0"/>
      <color rgb="FFFF0000"/>
      <name val="仿宋_GB2312"/>
      <family val="3"/>
    </font>
    <font>
      <sz val="8"/>
      <color theme="1"/>
      <name val="Calibri"/>
      <family val="0"/>
    </font>
    <font>
      <sz val="10.5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33" borderId="10" xfId="6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6" fontId="7" fillId="33" borderId="10" xfId="65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5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0" fillId="33" borderId="10" xfId="58" applyFont="1" applyFill="1" applyBorder="1" applyAlignment="1">
      <alignment horizontal="center" vertical="center"/>
      <protection/>
    </xf>
    <xf numFmtId="0" fontId="52" fillId="33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/>
      <protection/>
    </xf>
    <xf numFmtId="0" fontId="52" fillId="33" borderId="10" xfId="0" applyNumberFormat="1" applyFont="1" applyFill="1" applyBorder="1" applyAlignment="1" applyProtection="1">
      <alignment horizontal="center" vertical="center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1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2" fillId="33" borderId="10" xfId="58" applyNumberFormat="1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justify" vertical="center"/>
    </xf>
    <xf numFmtId="177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56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85" zoomScaleNormal="85" workbookViewId="0" topLeftCell="A1">
      <selection activeCell="A1" sqref="A1:AG2"/>
    </sheetView>
  </sheetViews>
  <sheetFormatPr defaultColWidth="8.7109375" defaultRowHeight="15"/>
  <cols>
    <col min="1" max="1" width="3.421875" style="0" customWidth="1"/>
    <col min="2" max="2" width="8.421875" style="0" customWidth="1"/>
    <col min="3" max="3" width="4.8515625" style="0" customWidth="1"/>
    <col min="4" max="4" width="4.7109375" style="0" customWidth="1"/>
    <col min="5" max="5" width="5.00390625" style="0" customWidth="1"/>
    <col min="6" max="6" width="5.8515625" style="0" customWidth="1"/>
    <col min="7" max="7" width="6.28125" style="0" customWidth="1"/>
    <col min="8" max="8" width="4.57421875" style="0" customWidth="1"/>
    <col min="9" max="9" width="5.140625" style="0" customWidth="1"/>
    <col min="10" max="10" width="4.8515625" style="0" customWidth="1"/>
    <col min="11" max="11" width="7.140625" style="0" customWidth="1"/>
    <col min="12" max="12" width="4.421875" style="0" customWidth="1"/>
    <col min="13" max="14" width="3.8515625" style="0" customWidth="1"/>
    <col min="15" max="15" width="4.00390625" style="0" customWidth="1"/>
    <col min="16" max="16" width="3.8515625" style="0" customWidth="1"/>
    <col min="17" max="17" width="3.57421875" style="0" customWidth="1"/>
    <col min="18" max="18" width="4.140625" style="0" customWidth="1"/>
    <col min="19" max="19" width="3.57421875" style="0" customWidth="1"/>
    <col min="20" max="20" width="5.421875" style="0" customWidth="1"/>
    <col min="21" max="21" width="7.00390625" style="0" customWidth="1"/>
    <col min="22" max="22" width="8.8515625" style="0" customWidth="1"/>
    <col min="23" max="23" width="6.8515625" style="0" customWidth="1"/>
    <col min="24" max="24" width="7.7109375" style="0" customWidth="1"/>
    <col min="26" max="26" width="5.7109375" style="0" customWidth="1"/>
    <col min="27" max="27" width="8.140625" style="0" customWidth="1"/>
    <col min="28" max="28" width="6.421875" style="0" customWidth="1"/>
    <col min="29" max="29" width="7.140625" style="0" customWidth="1"/>
    <col min="30" max="30" width="9.28125" style="0" customWidth="1"/>
    <col min="31" max="31" width="9.421875" style="0" customWidth="1"/>
    <col min="32" max="32" width="9.57421875" style="0" customWidth="1"/>
    <col min="33" max="33" width="6.57421875" style="0" customWidth="1"/>
  </cols>
  <sheetData>
    <row r="1" spans="1:3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5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.75" customHeight="1">
      <c r="A3" s="3" t="s">
        <v>1</v>
      </c>
      <c r="B3" s="3" t="s">
        <v>2</v>
      </c>
      <c r="C3" s="4" t="s">
        <v>3</v>
      </c>
      <c r="D3" s="5"/>
      <c r="E3" s="5"/>
      <c r="F3" s="5"/>
      <c r="G3" s="5"/>
      <c r="H3" s="5"/>
      <c r="I3" s="5"/>
      <c r="J3" s="5"/>
      <c r="K3" s="25"/>
      <c r="L3" s="4" t="s">
        <v>4</v>
      </c>
      <c r="M3" s="5"/>
      <c r="N3" s="5"/>
      <c r="O3" s="5"/>
      <c r="P3" s="5"/>
      <c r="Q3" s="5"/>
      <c r="R3" s="5"/>
      <c r="S3" s="5"/>
      <c r="T3" s="25"/>
      <c r="U3" s="3" t="s">
        <v>5</v>
      </c>
      <c r="V3" s="3"/>
      <c r="W3" s="3"/>
      <c r="X3" s="3"/>
      <c r="Y3" s="3"/>
      <c r="Z3" s="3"/>
      <c r="AA3" s="3"/>
      <c r="AB3" s="3"/>
      <c r="AC3" s="3"/>
      <c r="AD3" s="32" t="s">
        <v>6</v>
      </c>
      <c r="AE3" s="33"/>
      <c r="AF3" s="33"/>
      <c r="AG3" s="6"/>
    </row>
    <row r="4" spans="1:33" ht="27" customHeight="1">
      <c r="A4" s="3"/>
      <c r="B4" s="3"/>
      <c r="C4" s="3" t="s">
        <v>7</v>
      </c>
      <c r="D4" s="6" t="s">
        <v>8</v>
      </c>
      <c r="E4" s="3" t="s">
        <v>9</v>
      </c>
      <c r="F4" s="3" t="s">
        <v>10</v>
      </c>
      <c r="G4" s="3"/>
      <c r="H4" s="3" t="s">
        <v>11</v>
      </c>
      <c r="I4" s="3"/>
      <c r="J4" s="3" t="s">
        <v>12</v>
      </c>
      <c r="K4" s="3" t="s">
        <v>13</v>
      </c>
      <c r="L4" s="3" t="s">
        <v>14</v>
      </c>
      <c r="M4" s="6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13</v>
      </c>
      <c r="U4" s="3" t="s">
        <v>14</v>
      </c>
      <c r="V4" s="6" t="s">
        <v>15</v>
      </c>
      <c r="W4" s="3" t="s">
        <v>16</v>
      </c>
      <c r="X4" s="3" t="s">
        <v>17</v>
      </c>
      <c r="Y4" s="3" t="s">
        <v>18</v>
      </c>
      <c r="Z4" s="3" t="s">
        <v>19</v>
      </c>
      <c r="AA4" s="3" t="s">
        <v>20</v>
      </c>
      <c r="AB4" s="3" t="s">
        <v>21</v>
      </c>
      <c r="AC4" s="3" t="s">
        <v>13</v>
      </c>
      <c r="AD4" s="34"/>
      <c r="AE4" s="35"/>
      <c r="AF4" s="35"/>
      <c r="AG4" s="7"/>
    </row>
    <row r="5" spans="1:33" ht="142.5" customHeight="1">
      <c r="A5" s="3"/>
      <c r="B5" s="3"/>
      <c r="C5" s="3"/>
      <c r="D5" s="7"/>
      <c r="E5" s="3"/>
      <c r="F5" s="3" t="s">
        <v>22</v>
      </c>
      <c r="G5" s="3" t="s">
        <v>23</v>
      </c>
      <c r="H5" s="3" t="s">
        <v>24</v>
      </c>
      <c r="I5" s="3" t="s">
        <v>25</v>
      </c>
      <c r="J5" s="3"/>
      <c r="K5" s="3"/>
      <c r="L5" s="3"/>
      <c r="M5" s="7"/>
      <c r="N5" s="3"/>
      <c r="O5" s="3"/>
      <c r="P5" s="3"/>
      <c r="Q5" s="3"/>
      <c r="R5" s="3"/>
      <c r="S5" s="3"/>
      <c r="T5" s="3"/>
      <c r="U5" s="3"/>
      <c r="V5" s="7"/>
      <c r="W5" s="3"/>
      <c r="X5" s="3"/>
      <c r="Y5" s="3"/>
      <c r="Z5" s="3"/>
      <c r="AA5" s="3"/>
      <c r="AB5" s="3"/>
      <c r="AC5" s="3"/>
      <c r="AD5" s="3" t="s">
        <v>26</v>
      </c>
      <c r="AE5" s="3" t="s">
        <v>27</v>
      </c>
      <c r="AF5" s="3" t="s">
        <v>28</v>
      </c>
      <c r="AG5" s="38" t="s">
        <v>29</v>
      </c>
    </row>
    <row r="6" spans="1:33" ht="21.75" customHeight="1">
      <c r="A6" s="8">
        <v>1</v>
      </c>
      <c r="B6" s="8" t="s">
        <v>30</v>
      </c>
      <c r="C6" s="9">
        <v>0</v>
      </c>
      <c r="D6" s="10">
        <v>93</v>
      </c>
      <c r="E6" s="10">
        <v>4</v>
      </c>
      <c r="F6" s="11">
        <v>0</v>
      </c>
      <c r="G6" s="11">
        <v>0</v>
      </c>
      <c r="H6" s="11">
        <v>0</v>
      </c>
      <c r="I6" s="11">
        <v>0</v>
      </c>
      <c r="J6" s="26">
        <v>22</v>
      </c>
      <c r="K6" s="11">
        <v>3017</v>
      </c>
      <c r="L6" s="11">
        <v>40</v>
      </c>
      <c r="M6" s="11">
        <v>40</v>
      </c>
      <c r="N6" s="11">
        <v>40</v>
      </c>
      <c r="O6" s="11">
        <v>40</v>
      </c>
      <c r="P6" s="11">
        <v>27</v>
      </c>
      <c r="Q6" s="11">
        <v>40</v>
      </c>
      <c r="R6" s="11">
        <v>27</v>
      </c>
      <c r="S6" s="11">
        <v>40</v>
      </c>
      <c r="T6" s="11">
        <v>40</v>
      </c>
      <c r="U6" s="11">
        <f aca="true" t="shared" si="0" ref="U6:AC6">C6*L6</f>
        <v>0</v>
      </c>
      <c r="V6" s="11">
        <f t="shared" si="0"/>
        <v>3720</v>
      </c>
      <c r="W6" s="11">
        <f t="shared" si="0"/>
        <v>160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880</v>
      </c>
      <c r="AC6" s="11">
        <f t="shared" si="0"/>
        <v>120680</v>
      </c>
      <c r="AD6" s="11">
        <f aca="true" t="shared" si="1" ref="AD6:AD20">SUM(U6:AC6)</f>
        <v>125440</v>
      </c>
      <c r="AE6" s="11">
        <f>(AD6-AB6)*1</f>
        <v>124560</v>
      </c>
      <c r="AF6" s="11">
        <v>0</v>
      </c>
      <c r="AG6" s="11">
        <f>AB6</f>
        <v>880</v>
      </c>
    </row>
    <row r="7" spans="1:33" ht="21.75" customHeight="1">
      <c r="A7" s="8">
        <v>2</v>
      </c>
      <c r="B7" s="12" t="s">
        <v>31</v>
      </c>
      <c r="C7" s="13">
        <v>232</v>
      </c>
      <c r="D7" s="14">
        <v>10</v>
      </c>
      <c r="E7" s="14">
        <v>3</v>
      </c>
      <c r="F7" s="10">
        <v>1379</v>
      </c>
      <c r="G7" s="10">
        <v>4855</v>
      </c>
      <c r="H7" s="15">
        <v>44</v>
      </c>
      <c r="I7" s="27">
        <v>438</v>
      </c>
      <c r="J7" s="26">
        <v>6</v>
      </c>
      <c r="K7" s="11">
        <v>0</v>
      </c>
      <c r="L7" s="11">
        <v>40</v>
      </c>
      <c r="M7" s="11">
        <v>40</v>
      </c>
      <c r="N7" s="11">
        <v>40</v>
      </c>
      <c r="O7" s="11">
        <v>40</v>
      </c>
      <c r="P7" s="11">
        <v>27</v>
      </c>
      <c r="Q7" s="11">
        <v>40</v>
      </c>
      <c r="R7" s="11">
        <v>27</v>
      </c>
      <c r="S7" s="11">
        <v>40</v>
      </c>
      <c r="T7" s="11">
        <v>40</v>
      </c>
      <c r="U7" s="11">
        <f aca="true" t="shared" si="2" ref="U7:U21">C7*L7</f>
        <v>9280</v>
      </c>
      <c r="V7" s="11">
        <f aca="true" t="shared" si="3" ref="V7:V21">D7*M7</f>
        <v>400</v>
      </c>
      <c r="W7" s="11">
        <f aca="true" t="shared" si="4" ref="W7:W21">E7*N7</f>
        <v>120</v>
      </c>
      <c r="X7" s="11">
        <f aca="true" t="shared" si="5" ref="X7:X21">F7*O7</f>
        <v>55160</v>
      </c>
      <c r="Y7" s="11">
        <f aca="true" t="shared" si="6" ref="Y7:Y21">G7*P7</f>
        <v>131085</v>
      </c>
      <c r="Z7" s="11">
        <f aca="true" t="shared" si="7" ref="Z7:Z21">H7*Q7</f>
        <v>1760</v>
      </c>
      <c r="AA7" s="11">
        <f aca="true" t="shared" si="8" ref="AA7:AA21">I7*R7</f>
        <v>11826</v>
      </c>
      <c r="AB7" s="11">
        <f aca="true" t="shared" si="9" ref="AB7:AB21">J7*S7</f>
        <v>240</v>
      </c>
      <c r="AC7" s="11">
        <f aca="true" t="shared" si="10" ref="AC7:AC21">K7*T7</f>
        <v>0</v>
      </c>
      <c r="AD7" s="11">
        <f t="shared" si="1"/>
        <v>209871</v>
      </c>
      <c r="AE7" s="11">
        <f>(AD7-AB7)*0.2</f>
        <v>41926.200000000004</v>
      </c>
      <c r="AF7" s="11">
        <f>(AD7-AB7)*0.8</f>
        <v>167704.80000000002</v>
      </c>
      <c r="AG7" s="11">
        <f aca="true" t="shared" si="11" ref="AG7:AG20">AB7</f>
        <v>240</v>
      </c>
    </row>
    <row r="8" spans="1:33" ht="21.75" customHeight="1">
      <c r="A8" s="8">
        <v>3</v>
      </c>
      <c r="B8" s="8" t="s">
        <v>32</v>
      </c>
      <c r="C8" s="13">
        <v>297</v>
      </c>
      <c r="D8" s="14">
        <v>9</v>
      </c>
      <c r="E8" s="14">
        <v>0</v>
      </c>
      <c r="F8" s="16">
        <v>39</v>
      </c>
      <c r="G8" s="16">
        <v>663</v>
      </c>
      <c r="H8" s="15">
        <v>26</v>
      </c>
      <c r="I8" s="15">
        <v>669</v>
      </c>
      <c r="J8" s="26">
        <v>27</v>
      </c>
      <c r="K8" s="11">
        <v>0</v>
      </c>
      <c r="L8" s="11">
        <v>40</v>
      </c>
      <c r="M8" s="11">
        <v>40</v>
      </c>
      <c r="N8" s="11">
        <v>40</v>
      </c>
      <c r="O8" s="11">
        <v>40</v>
      </c>
      <c r="P8" s="11">
        <v>27</v>
      </c>
      <c r="Q8" s="11">
        <v>40</v>
      </c>
      <c r="R8" s="11">
        <v>27</v>
      </c>
      <c r="S8" s="11">
        <v>40</v>
      </c>
      <c r="T8" s="11">
        <v>40</v>
      </c>
      <c r="U8" s="11">
        <f t="shared" si="2"/>
        <v>11880</v>
      </c>
      <c r="V8" s="11">
        <f t="shared" si="3"/>
        <v>360</v>
      </c>
      <c r="W8" s="11">
        <f t="shared" si="4"/>
        <v>0</v>
      </c>
      <c r="X8" s="11">
        <f t="shared" si="5"/>
        <v>1560</v>
      </c>
      <c r="Y8" s="11">
        <f t="shared" si="6"/>
        <v>17901</v>
      </c>
      <c r="Z8" s="11">
        <f t="shared" si="7"/>
        <v>1040</v>
      </c>
      <c r="AA8" s="11">
        <f t="shared" si="8"/>
        <v>18063</v>
      </c>
      <c r="AB8" s="11">
        <f t="shared" si="9"/>
        <v>1080</v>
      </c>
      <c r="AC8" s="11">
        <f t="shared" si="10"/>
        <v>0</v>
      </c>
      <c r="AD8" s="11">
        <f t="shared" si="1"/>
        <v>51884</v>
      </c>
      <c r="AE8" s="11">
        <f aca="true" t="shared" si="12" ref="AE8:AE20">(AD8-AB8)*0.2</f>
        <v>10160.800000000001</v>
      </c>
      <c r="AF8" s="11">
        <f aca="true" t="shared" si="13" ref="AF8:AF20">(AD8-AB8)*0.8</f>
        <v>40643.200000000004</v>
      </c>
      <c r="AG8" s="11">
        <f t="shared" si="11"/>
        <v>1080</v>
      </c>
    </row>
    <row r="9" spans="1:33" ht="21.75" customHeight="1">
      <c r="A9" s="8">
        <v>4</v>
      </c>
      <c r="B9" s="8" t="s">
        <v>33</v>
      </c>
      <c r="C9" s="13">
        <v>210</v>
      </c>
      <c r="D9" s="10">
        <v>16</v>
      </c>
      <c r="E9" s="14">
        <v>7</v>
      </c>
      <c r="F9" s="16">
        <v>229</v>
      </c>
      <c r="G9" s="16">
        <v>1549</v>
      </c>
      <c r="H9" s="17">
        <v>22</v>
      </c>
      <c r="I9" s="17">
        <v>445</v>
      </c>
      <c r="J9" s="26">
        <v>16</v>
      </c>
      <c r="K9" s="11">
        <v>0</v>
      </c>
      <c r="L9" s="11">
        <v>40</v>
      </c>
      <c r="M9" s="11">
        <v>40</v>
      </c>
      <c r="N9" s="11">
        <v>40</v>
      </c>
      <c r="O9" s="11">
        <v>40</v>
      </c>
      <c r="P9" s="11">
        <v>27</v>
      </c>
      <c r="Q9" s="11">
        <v>40</v>
      </c>
      <c r="R9" s="11">
        <v>27</v>
      </c>
      <c r="S9" s="11">
        <v>40</v>
      </c>
      <c r="T9" s="11">
        <v>40</v>
      </c>
      <c r="U9" s="11">
        <f t="shared" si="2"/>
        <v>8400</v>
      </c>
      <c r="V9" s="11">
        <f t="shared" si="3"/>
        <v>640</v>
      </c>
      <c r="W9" s="11">
        <f t="shared" si="4"/>
        <v>280</v>
      </c>
      <c r="X9" s="11">
        <f t="shared" si="5"/>
        <v>9160</v>
      </c>
      <c r="Y9" s="11">
        <f t="shared" si="6"/>
        <v>41823</v>
      </c>
      <c r="Z9" s="11">
        <f t="shared" si="7"/>
        <v>880</v>
      </c>
      <c r="AA9" s="11">
        <f t="shared" si="8"/>
        <v>12015</v>
      </c>
      <c r="AB9" s="11">
        <f t="shared" si="9"/>
        <v>640</v>
      </c>
      <c r="AC9" s="11">
        <f t="shared" si="10"/>
        <v>0</v>
      </c>
      <c r="AD9" s="11">
        <f t="shared" si="1"/>
        <v>73838</v>
      </c>
      <c r="AE9" s="11">
        <f t="shared" si="12"/>
        <v>14639.6</v>
      </c>
      <c r="AF9" s="11">
        <f t="shared" si="13"/>
        <v>58558.4</v>
      </c>
      <c r="AG9" s="11">
        <f t="shared" si="11"/>
        <v>640</v>
      </c>
    </row>
    <row r="10" spans="1:33" ht="21.75" customHeight="1">
      <c r="A10" s="8">
        <v>5</v>
      </c>
      <c r="B10" s="8" t="s">
        <v>34</v>
      </c>
      <c r="C10" s="13">
        <v>81</v>
      </c>
      <c r="D10" s="14">
        <v>24</v>
      </c>
      <c r="E10" s="14">
        <v>20</v>
      </c>
      <c r="F10" s="16">
        <v>462</v>
      </c>
      <c r="G10" s="16">
        <v>24581</v>
      </c>
      <c r="H10" s="17">
        <v>13</v>
      </c>
      <c r="I10" s="17">
        <v>972</v>
      </c>
      <c r="J10" s="26">
        <v>19</v>
      </c>
      <c r="K10" s="11">
        <v>0</v>
      </c>
      <c r="L10" s="11">
        <v>40</v>
      </c>
      <c r="M10" s="11">
        <v>40</v>
      </c>
      <c r="N10" s="11">
        <v>40</v>
      </c>
      <c r="O10" s="11">
        <v>40</v>
      </c>
      <c r="P10" s="11">
        <v>27</v>
      </c>
      <c r="Q10" s="11">
        <v>40</v>
      </c>
      <c r="R10" s="11">
        <v>27</v>
      </c>
      <c r="S10" s="11">
        <v>40</v>
      </c>
      <c r="T10" s="11">
        <v>40</v>
      </c>
      <c r="U10" s="11">
        <f t="shared" si="2"/>
        <v>3240</v>
      </c>
      <c r="V10" s="11">
        <f t="shared" si="3"/>
        <v>960</v>
      </c>
      <c r="W10" s="11">
        <f t="shared" si="4"/>
        <v>800</v>
      </c>
      <c r="X10" s="11">
        <f t="shared" si="5"/>
        <v>18480</v>
      </c>
      <c r="Y10" s="11">
        <f t="shared" si="6"/>
        <v>663687</v>
      </c>
      <c r="Z10" s="11">
        <f t="shared" si="7"/>
        <v>520</v>
      </c>
      <c r="AA10" s="11">
        <f t="shared" si="8"/>
        <v>26244</v>
      </c>
      <c r="AB10" s="11">
        <f t="shared" si="9"/>
        <v>760</v>
      </c>
      <c r="AC10" s="11">
        <f t="shared" si="10"/>
        <v>0</v>
      </c>
      <c r="AD10" s="11">
        <f t="shared" si="1"/>
        <v>714691</v>
      </c>
      <c r="AE10" s="11">
        <f t="shared" si="12"/>
        <v>142786.2</v>
      </c>
      <c r="AF10" s="11">
        <f t="shared" si="13"/>
        <v>571144.8</v>
      </c>
      <c r="AG10" s="11">
        <f t="shared" si="11"/>
        <v>760</v>
      </c>
    </row>
    <row r="11" spans="1:33" ht="21.75" customHeight="1">
      <c r="A11" s="8">
        <v>6</v>
      </c>
      <c r="B11" s="12" t="s">
        <v>35</v>
      </c>
      <c r="C11" s="13">
        <v>98</v>
      </c>
      <c r="D11" s="14">
        <v>24</v>
      </c>
      <c r="E11" s="14">
        <v>6</v>
      </c>
      <c r="F11" s="14">
        <v>149</v>
      </c>
      <c r="G11" s="14">
        <v>4798</v>
      </c>
      <c r="H11" s="17">
        <v>8</v>
      </c>
      <c r="I11" s="17">
        <v>226</v>
      </c>
      <c r="J11" s="26">
        <v>12</v>
      </c>
      <c r="K11" s="11">
        <v>0</v>
      </c>
      <c r="L11" s="11">
        <v>40</v>
      </c>
      <c r="M11" s="11">
        <v>40</v>
      </c>
      <c r="N11" s="11">
        <v>40</v>
      </c>
      <c r="O11" s="11">
        <v>40</v>
      </c>
      <c r="P11" s="11">
        <v>27</v>
      </c>
      <c r="Q11" s="11">
        <v>40</v>
      </c>
      <c r="R11" s="11">
        <v>27</v>
      </c>
      <c r="S11" s="11">
        <v>40</v>
      </c>
      <c r="T11" s="11">
        <v>40</v>
      </c>
      <c r="U11" s="11">
        <f t="shared" si="2"/>
        <v>3920</v>
      </c>
      <c r="V11" s="11">
        <f t="shared" si="3"/>
        <v>960</v>
      </c>
      <c r="W11" s="11">
        <f t="shared" si="4"/>
        <v>240</v>
      </c>
      <c r="X11" s="11">
        <f t="shared" si="5"/>
        <v>5960</v>
      </c>
      <c r="Y11" s="11">
        <f t="shared" si="6"/>
        <v>129546</v>
      </c>
      <c r="Z11" s="11">
        <f t="shared" si="7"/>
        <v>320</v>
      </c>
      <c r="AA11" s="11">
        <f t="shared" si="8"/>
        <v>6102</v>
      </c>
      <c r="AB11" s="11">
        <f t="shared" si="9"/>
        <v>480</v>
      </c>
      <c r="AC11" s="11">
        <f t="shared" si="10"/>
        <v>0</v>
      </c>
      <c r="AD11" s="11">
        <f t="shared" si="1"/>
        <v>147528</v>
      </c>
      <c r="AE11" s="11">
        <f t="shared" si="12"/>
        <v>29409.600000000002</v>
      </c>
      <c r="AF11" s="11">
        <f t="shared" si="13"/>
        <v>117638.40000000001</v>
      </c>
      <c r="AG11" s="11">
        <f t="shared" si="11"/>
        <v>480</v>
      </c>
    </row>
    <row r="12" spans="1:33" ht="21.75" customHeight="1">
      <c r="A12" s="8">
        <v>7</v>
      </c>
      <c r="B12" s="8" t="s">
        <v>36</v>
      </c>
      <c r="C12" s="13">
        <v>82</v>
      </c>
      <c r="D12" s="10">
        <v>22</v>
      </c>
      <c r="E12" s="10">
        <v>104</v>
      </c>
      <c r="F12" s="16">
        <v>116</v>
      </c>
      <c r="G12" s="16">
        <v>6221</v>
      </c>
      <c r="H12" s="17">
        <v>5</v>
      </c>
      <c r="I12" s="17">
        <v>221</v>
      </c>
      <c r="J12" s="26">
        <v>13</v>
      </c>
      <c r="K12" s="11">
        <v>0</v>
      </c>
      <c r="L12" s="11">
        <v>40</v>
      </c>
      <c r="M12" s="11">
        <v>40</v>
      </c>
      <c r="N12" s="11">
        <v>40</v>
      </c>
      <c r="O12" s="11">
        <v>40</v>
      </c>
      <c r="P12" s="11">
        <v>27</v>
      </c>
      <c r="Q12" s="11">
        <v>40</v>
      </c>
      <c r="R12" s="11">
        <v>27</v>
      </c>
      <c r="S12" s="11">
        <v>40</v>
      </c>
      <c r="T12" s="11">
        <v>40</v>
      </c>
      <c r="U12" s="11">
        <f t="shared" si="2"/>
        <v>3280</v>
      </c>
      <c r="V12" s="11">
        <f t="shared" si="3"/>
        <v>880</v>
      </c>
      <c r="W12" s="11">
        <f t="shared" si="4"/>
        <v>4160</v>
      </c>
      <c r="X12" s="11">
        <f t="shared" si="5"/>
        <v>4640</v>
      </c>
      <c r="Y12" s="11">
        <f t="shared" si="6"/>
        <v>167967</v>
      </c>
      <c r="Z12" s="11">
        <f t="shared" si="7"/>
        <v>200</v>
      </c>
      <c r="AA12" s="11">
        <f t="shared" si="8"/>
        <v>5967</v>
      </c>
      <c r="AB12" s="11">
        <f t="shared" si="9"/>
        <v>520</v>
      </c>
      <c r="AC12" s="11">
        <f t="shared" si="10"/>
        <v>0</v>
      </c>
      <c r="AD12" s="11">
        <f t="shared" si="1"/>
        <v>187614</v>
      </c>
      <c r="AE12" s="11">
        <f t="shared" si="12"/>
        <v>37418.8</v>
      </c>
      <c r="AF12" s="11">
        <f t="shared" si="13"/>
        <v>149675.2</v>
      </c>
      <c r="AG12" s="11">
        <f t="shared" si="11"/>
        <v>520</v>
      </c>
    </row>
    <row r="13" spans="1:33" ht="21.75" customHeight="1">
      <c r="A13" s="8">
        <v>8</v>
      </c>
      <c r="B13" s="8" t="s">
        <v>37</v>
      </c>
      <c r="C13" s="13">
        <v>54</v>
      </c>
      <c r="D13" s="14">
        <v>18</v>
      </c>
      <c r="E13" s="14">
        <v>6</v>
      </c>
      <c r="F13" s="16">
        <v>417</v>
      </c>
      <c r="G13" s="16">
        <v>15972</v>
      </c>
      <c r="H13" s="17">
        <v>22</v>
      </c>
      <c r="I13" s="17">
        <v>1401</v>
      </c>
      <c r="J13" s="26">
        <v>2</v>
      </c>
      <c r="K13" s="11">
        <v>0</v>
      </c>
      <c r="L13" s="11">
        <v>40</v>
      </c>
      <c r="M13" s="11">
        <v>40</v>
      </c>
      <c r="N13" s="11">
        <v>40</v>
      </c>
      <c r="O13" s="11">
        <v>40</v>
      </c>
      <c r="P13" s="11">
        <v>27</v>
      </c>
      <c r="Q13" s="11">
        <v>40</v>
      </c>
      <c r="R13" s="11">
        <v>27</v>
      </c>
      <c r="S13" s="11">
        <v>40</v>
      </c>
      <c r="T13" s="11">
        <v>40</v>
      </c>
      <c r="U13" s="11">
        <f t="shared" si="2"/>
        <v>2160</v>
      </c>
      <c r="V13" s="11">
        <f t="shared" si="3"/>
        <v>720</v>
      </c>
      <c r="W13" s="11">
        <f t="shared" si="4"/>
        <v>240</v>
      </c>
      <c r="X13" s="11">
        <f t="shared" si="5"/>
        <v>16680</v>
      </c>
      <c r="Y13" s="11">
        <f t="shared" si="6"/>
        <v>431244</v>
      </c>
      <c r="Z13" s="11">
        <f t="shared" si="7"/>
        <v>880</v>
      </c>
      <c r="AA13" s="11">
        <f t="shared" si="8"/>
        <v>37827</v>
      </c>
      <c r="AB13" s="11">
        <f t="shared" si="9"/>
        <v>80</v>
      </c>
      <c r="AC13" s="11">
        <f t="shared" si="10"/>
        <v>0</v>
      </c>
      <c r="AD13" s="11">
        <f t="shared" si="1"/>
        <v>489831</v>
      </c>
      <c r="AE13" s="11">
        <f t="shared" si="12"/>
        <v>97950.20000000001</v>
      </c>
      <c r="AF13" s="11">
        <f t="shared" si="13"/>
        <v>391800.80000000005</v>
      </c>
      <c r="AG13" s="11">
        <f t="shared" si="11"/>
        <v>80</v>
      </c>
    </row>
    <row r="14" spans="1:33" ht="21.75" customHeight="1">
      <c r="A14" s="8">
        <v>9</v>
      </c>
      <c r="B14" s="8" t="s">
        <v>38</v>
      </c>
      <c r="C14" s="13">
        <v>258</v>
      </c>
      <c r="D14" s="14">
        <v>19</v>
      </c>
      <c r="E14" s="14">
        <v>4</v>
      </c>
      <c r="F14" s="16">
        <v>556</v>
      </c>
      <c r="G14" s="16">
        <v>1621</v>
      </c>
      <c r="H14" s="17">
        <v>15</v>
      </c>
      <c r="I14" s="17">
        <v>259</v>
      </c>
      <c r="J14" s="26">
        <v>56</v>
      </c>
      <c r="K14" s="11">
        <v>0</v>
      </c>
      <c r="L14" s="11">
        <v>40</v>
      </c>
      <c r="M14" s="11">
        <v>40</v>
      </c>
      <c r="N14" s="11">
        <v>40</v>
      </c>
      <c r="O14" s="11">
        <v>40</v>
      </c>
      <c r="P14" s="11">
        <v>27</v>
      </c>
      <c r="Q14" s="11">
        <v>40</v>
      </c>
      <c r="R14" s="11">
        <v>27</v>
      </c>
      <c r="S14" s="11">
        <v>40</v>
      </c>
      <c r="T14" s="11">
        <v>40</v>
      </c>
      <c r="U14" s="11">
        <f t="shared" si="2"/>
        <v>10320</v>
      </c>
      <c r="V14" s="11">
        <f t="shared" si="3"/>
        <v>760</v>
      </c>
      <c r="W14" s="11">
        <f t="shared" si="4"/>
        <v>160</v>
      </c>
      <c r="X14" s="11">
        <f t="shared" si="5"/>
        <v>22240</v>
      </c>
      <c r="Y14" s="11">
        <f t="shared" si="6"/>
        <v>43767</v>
      </c>
      <c r="Z14" s="11">
        <f t="shared" si="7"/>
        <v>600</v>
      </c>
      <c r="AA14" s="11">
        <f t="shared" si="8"/>
        <v>6993</v>
      </c>
      <c r="AB14" s="11">
        <f t="shared" si="9"/>
        <v>2240</v>
      </c>
      <c r="AC14" s="11">
        <f t="shared" si="10"/>
        <v>0</v>
      </c>
      <c r="AD14" s="11">
        <f t="shared" si="1"/>
        <v>87080</v>
      </c>
      <c r="AE14" s="11">
        <f t="shared" si="12"/>
        <v>16968</v>
      </c>
      <c r="AF14" s="11">
        <f t="shared" si="13"/>
        <v>67872</v>
      </c>
      <c r="AG14" s="11">
        <f t="shared" si="11"/>
        <v>2240</v>
      </c>
    </row>
    <row r="15" spans="1:33" ht="21.75" customHeight="1">
      <c r="A15" s="8">
        <v>10</v>
      </c>
      <c r="B15" s="8" t="s">
        <v>39</v>
      </c>
      <c r="C15" s="13">
        <v>131</v>
      </c>
      <c r="D15" s="14">
        <v>7</v>
      </c>
      <c r="E15" s="14">
        <v>0</v>
      </c>
      <c r="F15" s="14">
        <v>523</v>
      </c>
      <c r="G15" s="14">
        <v>738</v>
      </c>
      <c r="H15" s="17">
        <v>15</v>
      </c>
      <c r="I15" s="17">
        <v>213</v>
      </c>
      <c r="J15" s="26">
        <v>16</v>
      </c>
      <c r="K15" s="11">
        <v>0</v>
      </c>
      <c r="L15" s="11">
        <v>40</v>
      </c>
      <c r="M15" s="11">
        <v>40</v>
      </c>
      <c r="N15" s="11">
        <v>40</v>
      </c>
      <c r="O15" s="11">
        <v>40</v>
      </c>
      <c r="P15" s="11">
        <v>27</v>
      </c>
      <c r="Q15" s="11">
        <v>40</v>
      </c>
      <c r="R15" s="11">
        <v>27</v>
      </c>
      <c r="S15" s="11">
        <v>40</v>
      </c>
      <c r="T15" s="11">
        <v>40</v>
      </c>
      <c r="U15" s="11">
        <f t="shared" si="2"/>
        <v>5240</v>
      </c>
      <c r="V15" s="11">
        <f t="shared" si="3"/>
        <v>280</v>
      </c>
      <c r="W15" s="11">
        <f t="shared" si="4"/>
        <v>0</v>
      </c>
      <c r="X15" s="11">
        <f t="shared" si="5"/>
        <v>20920</v>
      </c>
      <c r="Y15" s="11">
        <f t="shared" si="6"/>
        <v>19926</v>
      </c>
      <c r="Z15" s="11">
        <f t="shared" si="7"/>
        <v>600</v>
      </c>
      <c r="AA15" s="11">
        <f t="shared" si="8"/>
        <v>5751</v>
      </c>
      <c r="AB15" s="11">
        <f t="shared" si="9"/>
        <v>640</v>
      </c>
      <c r="AC15" s="11">
        <f t="shared" si="10"/>
        <v>0</v>
      </c>
      <c r="AD15" s="11">
        <f t="shared" si="1"/>
        <v>53357</v>
      </c>
      <c r="AE15" s="11">
        <f t="shared" si="12"/>
        <v>10543.400000000001</v>
      </c>
      <c r="AF15" s="11">
        <f t="shared" si="13"/>
        <v>42173.600000000006</v>
      </c>
      <c r="AG15" s="11">
        <f t="shared" si="11"/>
        <v>640</v>
      </c>
    </row>
    <row r="16" spans="1:33" ht="21.75" customHeight="1">
      <c r="A16" s="8">
        <v>11</v>
      </c>
      <c r="B16" s="8" t="s">
        <v>40</v>
      </c>
      <c r="C16" s="13">
        <v>290</v>
      </c>
      <c r="D16" s="14">
        <v>20</v>
      </c>
      <c r="E16" s="14">
        <v>2</v>
      </c>
      <c r="F16" s="18">
        <v>8703</v>
      </c>
      <c r="G16" s="19">
        <v>1330</v>
      </c>
      <c r="H16" s="20">
        <v>97</v>
      </c>
      <c r="I16" s="20">
        <v>370</v>
      </c>
      <c r="J16" s="26">
        <v>68</v>
      </c>
      <c r="K16" s="11">
        <v>0</v>
      </c>
      <c r="L16" s="11">
        <v>40</v>
      </c>
      <c r="M16" s="11">
        <v>40</v>
      </c>
      <c r="N16" s="11">
        <v>40</v>
      </c>
      <c r="O16" s="11">
        <v>40</v>
      </c>
      <c r="P16" s="11">
        <v>27</v>
      </c>
      <c r="Q16" s="11">
        <v>40</v>
      </c>
      <c r="R16" s="11">
        <v>27</v>
      </c>
      <c r="S16" s="11">
        <v>40</v>
      </c>
      <c r="T16" s="11">
        <v>40</v>
      </c>
      <c r="U16" s="11">
        <f t="shared" si="2"/>
        <v>11600</v>
      </c>
      <c r="V16" s="11">
        <f t="shared" si="3"/>
        <v>800</v>
      </c>
      <c r="W16" s="11">
        <f t="shared" si="4"/>
        <v>80</v>
      </c>
      <c r="X16" s="11">
        <f t="shared" si="5"/>
        <v>348120</v>
      </c>
      <c r="Y16" s="11">
        <f t="shared" si="6"/>
        <v>35910</v>
      </c>
      <c r="Z16" s="11">
        <f t="shared" si="7"/>
        <v>3880</v>
      </c>
      <c r="AA16" s="11">
        <f t="shared" si="8"/>
        <v>9990</v>
      </c>
      <c r="AB16" s="11">
        <f t="shared" si="9"/>
        <v>2720</v>
      </c>
      <c r="AC16" s="11">
        <f t="shared" si="10"/>
        <v>0</v>
      </c>
      <c r="AD16" s="11">
        <f t="shared" si="1"/>
        <v>413100</v>
      </c>
      <c r="AE16" s="11">
        <f t="shared" si="12"/>
        <v>82076</v>
      </c>
      <c r="AF16" s="11">
        <f t="shared" si="13"/>
        <v>328304</v>
      </c>
      <c r="AG16" s="11">
        <f t="shared" si="11"/>
        <v>2720</v>
      </c>
    </row>
    <row r="17" spans="1:33" ht="21.75" customHeight="1">
      <c r="A17" s="8">
        <v>12</v>
      </c>
      <c r="B17" s="8" t="s">
        <v>41</v>
      </c>
      <c r="C17" s="13">
        <v>209</v>
      </c>
      <c r="D17" s="14">
        <v>7</v>
      </c>
      <c r="E17" s="14">
        <v>2</v>
      </c>
      <c r="F17" s="16">
        <v>3787</v>
      </c>
      <c r="G17" s="16">
        <v>2562</v>
      </c>
      <c r="H17" s="17">
        <v>8</v>
      </c>
      <c r="I17" s="17">
        <v>281</v>
      </c>
      <c r="J17" s="26">
        <v>50</v>
      </c>
      <c r="K17" s="11">
        <v>0</v>
      </c>
      <c r="L17" s="11">
        <v>40</v>
      </c>
      <c r="M17" s="11">
        <v>40</v>
      </c>
      <c r="N17" s="11">
        <v>40</v>
      </c>
      <c r="O17" s="11">
        <v>40</v>
      </c>
      <c r="P17" s="11">
        <v>27</v>
      </c>
      <c r="Q17" s="11">
        <v>40</v>
      </c>
      <c r="R17" s="11">
        <v>27</v>
      </c>
      <c r="S17" s="11">
        <v>40</v>
      </c>
      <c r="T17" s="11">
        <v>40</v>
      </c>
      <c r="U17" s="11">
        <f t="shared" si="2"/>
        <v>8360</v>
      </c>
      <c r="V17" s="11">
        <f t="shared" si="3"/>
        <v>280</v>
      </c>
      <c r="W17" s="11">
        <f t="shared" si="4"/>
        <v>80</v>
      </c>
      <c r="X17" s="11">
        <f t="shared" si="5"/>
        <v>151480</v>
      </c>
      <c r="Y17" s="11">
        <f t="shared" si="6"/>
        <v>69174</v>
      </c>
      <c r="Z17" s="11">
        <f t="shared" si="7"/>
        <v>320</v>
      </c>
      <c r="AA17" s="11">
        <f t="shared" si="8"/>
        <v>7587</v>
      </c>
      <c r="AB17" s="11">
        <f t="shared" si="9"/>
        <v>2000</v>
      </c>
      <c r="AC17" s="11">
        <f t="shared" si="10"/>
        <v>0</v>
      </c>
      <c r="AD17" s="11">
        <f t="shared" si="1"/>
        <v>239281</v>
      </c>
      <c r="AE17" s="11">
        <f t="shared" si="12"/>
        <v>47456.200000000004</v>
      </c>
      <c r="AF17" s="11">
        <f t="shared" si="13"/>
        <v>189824.80000000002</v>
      </c>
      <c r="AG17" s="11">
        <f t="shared" si="11"/>
        <v>2000</v>
      </c>
    </row>
    <row r="18" spans="1:33" ht="21.75" customHeight="1">
      <c r="A18" s="8">
        <v>13</v>
      </c>
      <c r="B18" s="12" t="s">
        <v>42</v>
      </c>
      <c r="C18" s="13">
        <v>144</v>
      </c>
      <c r="D18" s="14">
        <v>5</v>
      </c>
      <c r="E18" s="14">
        <v>5</v>
      </c>
      <c r="F18" s="10">
        <v>2320</v>
      </c>
      <c r="G18" s="10">
        <v>2300</v>
      </c>
      <c r="H18" s="15">
        <v>56</v>
      </c>
      <c r="I18" s="27">
        <v>171</v>
      </c>
      <c r="J18" s="26">
        <v>65</v>
      </c>
      <c r="K18" s="11">
        <v>0</v>
      </c>
      <c r="L18" s="11">
        <v>40</v>
      </c>
      <c r="M18" s="11">
        <v>40</v>
      </c>
      <c r="N18" s="11">
        <v>40</v>
      </c>
      <c r="O18" s="11">
        <v>40</v>
      </c>
      <c r="P18" s="11">
        <v>27</v>
      </c>
      <c r="Q18" s="11">
        <v>40</v>
      </c>
      <c r="R18" s="11">
        <v>27</v>
      </c>
      <c r="S18" s="11">
        <v>40</v>
      </c>
      <c r="T18" s="11">
        <v>40</v>
      </c>
      <c r="U18" s="11">
        <f t="shared" si="2"/>
        <v>5760</v>
      </c>
      <c r="V18" s="11">
        <f t="shared" si="3"/>
        <v>200</v>
      </c>
      <c r="W18" s="11">
        <f t="shared" si="4"/>
        <v>200</v>
      </c>
      <c r="X18" s="11">
        <f t="shared" si="5"/>
        <v>92800</v>
      </c>
      <c r="Y18" s="11">
        <f t="shared" si="6"/>
        <v>62100</v>
      </c>
      <c r="Z18" s="11">
        <f t="shared" si="7"/>
        <v>2240</v>
      </c>
      <c r="AA18" s="11">
        <f t="shared" si="8"/>
        <v>4617</v>
      </c>
      <c r="AB18" s="11">
        <f t="shared" si="9"/>
        <v>2600</v>
      </c>
      <c r="AC18" s="11">
        <f t="shared" si="10"/>
        <v>0</v>
      </c>
      <c r="AD18" s="11">
        <f t="shared" si="1"/>
        <v>170517</v>
      </c>
      <c r="AE18" s="11">
        <f t="shared" si="12"/>
        <v>33583.4</v>
      </c>
      <c r="AF18" s="11">
        <f t="shared" si="13"/>
        <v>134333.6</v>
      </c>
      <c r="AG18" s="11">
        <f t="shared" si="11"/>
        <v>2600</v>
      </c>
    </row>
    <row r="19" spans="1:33" ht="21.75" customHeight="1">
      <c r="A19" s="8">
        <v>14</v>
      </c>
      <c r="B19" s="8" t="s">
        <v>43</v>
      </c>
      <c r="C19" s="13">
        <v>168</v>
      </c>
      <c r="D19" s="16">
        <v>24</v>
      </c>
      <c r="E19" s="16">
        <v>6</v>
      </c>
      <c r="F19" s="21">
        <v>24</v>
      </c>
      <c r="G19" s="22">
        <v>6343</v>
      </c>
      <c r="H19" s="17">
        <v>1</v>
      </c>
      <c r="I19" s="17">
        <v>163</v>
      </c>
      <c r="J19" s="26">
        <v>6</v>
      </c>
      <c r="K19" s="11">
        <v>0</v>
      </c>
      <c r="L19" s="11">
        <v>40</v>
      </c>
      <c r="M19" s="11">
        <v>40</v>
      </c>
      <c r="N19" s="11">
        <v>40</v>
      </c>
      <c r="O19" s="11">
        <v>40</v>
      </c>
      <c r="P19" s="11">
        <v>27</v>
      </c>
      <c r="Q19" s="11">
        <v>40</v>
      </c>
      <c r="R19" s="11">
        <v>27</v>
      </c>
      <c r="S19" s="11">
        <v>40</v>
      </c>
      <c r="T19" s="11">
        <v>40</v>
      </c>
      <c r="U19" s="11">
        <f t="shared" si="2"/>
        <v>6720</v>
      </c>
      <c r="V19" s="11">
        <f t="shared" si="3"/>
        <v>960</v>
      </c>
      <c r="W19" s="11">
        <f t="shared" si="4"/>
        <v>240</v>
      </c>
      <c r="X19" s="11">
        <f t="shared" si="5"/>
        <v>960</v>
      </c>
      <c r="Y19" s="11">
        <f t="shared" si="6"/>
        <v>171261</v>
      </c>
      <c r="Z19" s="11">
        <f t="shared" si="7"/>
        <v>40</v>
      </c>
      <c r="AA19" s="11">
        <f t="shared" si="8"/>
        <v>4401</v>
      </c>
      <c r="AB19" s="11">
        <f t="shared" si="9"/>
        <v>240</v>
      </c>
      <c r="AC19" s="11">
        <f t="shared" si="10"/>
        <v>0</v>
      </c>
      <c r="AD19" s="11">
        <f t="shared" si="1"/>
        <v>184822</v>
      </c>
      <c r="AE19" s="11">
        <f t="shared" si="12"/>
        <v>36916.4</v>
      </c>
      <c r="AF19" s="11">
        <f t="shared" si="13"/>
        <v>147665.6</v>
      </c>
      <c r="AG19" s="11">
        <f t="shared" si="11"/>
        <v>240</v>
      </c>
    </row>
    <row r="20" spans="1:33" ht="21.75" customHeight="1">
      <c r="A20" s="8">
        <v>15</v>
      </c>
      <c r="B20" s="12" t="s">
        <v>44</v>
      </c>
      <c r="C20" s="13">
        <v>8</v>
      </c>
      <c r="D20" s="16">
        <v>2</v>
      </c>
      <c r="E20" s="16">
        <v>0</v>
      </c>
      <c r="F20" s="21">
        <v>3</v>
      </c>
      <c r="G20" s="22">
        <v>209</v>
      </c>
      <c r="H20" s="17">
        <v>0</v>
      </c>
      <c r="I20" s="17">
        <v>7</v>
      </c>
      <c r="J20" s="26">
        <v>0</v>
      </c>
      <c r="K20" s="11">
        <v>0</v>
      </c>
      <c r="L20" s="11">
        <v>40</v>
      </c>
      <c r="M20" s="11">
        <v>40</v>
      </c>
      <c r="N20" s="11">
        <v>40</v>
      </c>
      <c r="O20" s="11">
        <v>40</v>
      </c>
      <c r="P20" s="11">
        <v>27</v>
      </c>
      <c r="Q20" s="11">
        <v>40</v>
      </c>
      <c r="R20" s="11">
        <v>27</v>
      </c>
      <c r="S20" s="11">
        <v>40</v>
      </c>
      <c r="T20" s="11">
        <v>40</v>
      </c>
      <c r="U20" s="11">
        <f t="shared" si="2"/>
        <v>320</v>
      </c>
      <c r="V20" s="11">
        <f t="shared" si="3"/>
        <v>80</v>
      </c>
      <c r="W20" s="11">
        <f t="shared" si="4"/>
        <v>0</v>
      </c>
      <c r="X20" s="11">
        <f t="shared" si="5"/>
        <v>120</v>
      </c>
      <c r="Y20" s="11">
        <f t="shared" si="6"/>
        <v>5643</v>
      </c>
      <c r="Z20" s="11">
        <f t="shared" si="7"/>
        <v>0</v>
      </c>
      <c r="AA20" s="11">
        <f t="shared" si="8"/>
        <v>189</v>
      </c>
      <c r="AB20" s="11">
        <f t="shared" si="9"/>
        <v>0</v>
      </c>
      <c r="AC20" s="11">
        <f t="shared" si="10"/>
        <v>0</v>
      </c>
      <c r="AD20" s="11">
        <f t="shared" si="1"/>
        <v>6352</v>
      </c>
      <c r="AE20" s="11">
        <f t="shared" si="12"/>
        <v>1270.4</v>
      </c>
      <c r="AF20" s="11">
        <f t="shared" si="13"/>
        <v>5081.6</v>
      </c>
      <c r="AG20" s="11">
        <f t="shared" si="11"/>
        <v>0</v>
      </c>
    </row>
    <row r="21" spans="1:33" ht="21.75" customHeight="1">
      <c r="A21" s="8">
        <v>16</v>
      </c>
      <c r="B21" s="8" t="s">
        <v>45</v>
      </c>
      <c r="C21" s="11">
        <f aca="true" t="shared" si="14" ref="C21:K21">SUM(C6:C20)</f>
        <v>2262</v>
      </c>
      <c r="D21" s="11">
        <f t="shared" si="14"/>
        <v>300</v>
      </c>
      <c r="E21" s="11">
        <f t="shared" si="14"/>
        <v>169</v>
      </c>
      <c r="F21" s="11">
        <f t="shared" si="14"/>
        <v>18707</v>
      </c>
      <c r="G21" s="11">
        <f t="shared" si="14"/>
        <v>73742</v>
      </c>
      <c r="H21" s="11">
        <f t="shared" si="14"/>
        <v>332</v>
      </c>
      <c r="I21" s="11">
        <f t="shared" si="14"/>
        <v>5836</v>
      </c>
      <c r="J21" s="11">
        <f t="shared" si="14"/>
        <v>378</v>
      </c>
      <c r="K21" s="11">
        <f t="shared" si="14"/>
        <v>3017</v>
      </c>
      <c r="L21" s="11">
        <v>40</v>
      </c>
      <c r="M21" s="11">
        <v>40</v>
      </c>
      <c r="N21" s="11">
        <v>40</v>
      </c>
      <c r="O21" s="11">
        <v>40</v>
      </c>
      <c r="P21" s="11">
        <v>27</v>
      </c>
      <c r="Q21" s="11">
        <v>40</v>
      </c>
      <c r="R21" s="11">
        <v>27</v>
      </c>
      <c r="S21" s="11">
        <v>40</v>
      </c>
      <c r="T21" s="11">
        <v>40</v>
      </c>
      <c r="U21" s="11">
        <f t="shared" si="2"/>
        <v>90480</v>
      </c>
      <c r="V21" s="11">
        <f t="shared" si="3"/>
        <v>12000</v>
      </c>
      <c r="W21" s="11">
        <f t="shared" si="4"/>
        <v>6760</v>
      </c>
      <c r="X21" s="11">
        <f t="shared" si="5"/>
        <v>748280</v>
      </c>
      <c r="Y21" s="11">
        <f t="shared" si="6"/>
        <v>1991034</v>
      </c>
      <c r="Z21" s="11">
        <f t="shared" si="7"/>
        <v>13280</v>
      </c>
      <c r="AA21" s="11">
        <f t="shared" si="8"/>
        <v>157572</v>
      </c>
      <c r="AB21" s="11">
        <f t="shared" si="9"/>
        <v>15120</v>
      </c>
      <c r="AC21" s="11">
        <f t="shared" si="10"/>
        <v>120680</v>
      </c>
      <c r="AD21" s="11">
        <f>SUM(AD6:AD20)</f>
        <v>3155206</v>
      </c>
      <c r="AE21" s="11">
        <f>AE6+AE7+AE8+AE9+AE10+AE11+AE12+AE13+AE14+AE15+AE16+AE17+AE18+AE19+AE20</f>
        <v>727665.2000000001</v>
      </c>
      <c r="AF21" s="11">
        <f>AF6+AF7+AF8+AF9+AF10+AF11+AF12+AF13+AF14+AF15+AF16+AF17+AF18+AF19+AF20</f>
        <v>2412420.8000000003</v>
      </c>
      <c r="AG21" s="11">
        <f>AG6+AG7+AG8+AG9+AG10+AG11+AG12+AG13+AG14+AG15+AG16+AG17+AG18+AG19+AG20</f>
        <v>15120</v>
      </c>
    </row>
    <row r="22" spans="1:33" ht="21.75" customHeight="1">
      <c r="A22" s="8">
        <v>17</v>
      </c>
      <c r="B22" s="8" t="s">
        <v>46</v>
      </c>
      <c r="C22" s="11">
        <f>C21+D21+E21+F21+G21+H21+I21+J21+K21</f>
        <v>104743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f>U21+V21+W21+X21+Y21+Z21+AA21+AB21+AC21</f>
        <v>3155206</v>
      </c>
      <c r="V22" s="11"/>
      <c r="W22" s="11"/>
      <c r="X22" s="11"/>
      <c r="Y22" s="11"/>
      <c r="Z22" s="11"/>
      <c r="AA22" s="11"/>
      <c r="AB22" s="11"/>
      <c r="AC22" s="11"/>
      <c r="AD22" s="36"/>
      <c r="AE22" s="11"/>
      <c r="AF22" s="11"/>
      <c r="AG22" s="11"/>
    </row>
    <row r="23" spans="1:33" ht="34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8"/>
      <c r="L23" s="28"/>
      <c r="M23" s="28"/>
      <c r="N23" s="28"/>
      <c r="O23" s="2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7"/>
      <c r="AD23" s="37"/>
      <c r="AE23" s="37"/>
      <c r="AF23" s="37"/>
      <c r="AG23" s="37"/>
    </row>
    <row r="24" spans="1:33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G24" s="30"/>
    </row>
    <row r="25" ht="13.5">
      <c r="AG25" s="30"/>
    </row>
    <row r="26" ht="13.5">
      <c r="I26" s="29"/>
    </row>
    <row r="27" ht="13.5">
      <c r="K27" s="30"/>
    </row>
    <row r="28" ht="13.5">
      <c r="K28" s="31"/>
    </row>
    <row r="29" ht="13.5">
      <c r="K29" s="30"/>
    </row>
    <row r="30" ht="13.5">
      <c r="K30" s="30"/>
    </row>
    <row r="31" ht="13.5">
      <c r="K31" s="31"/>
    </row>
    <row r="32" ht="13.5">
      <c r="K32" s="30"/>
    </row>
  </sheetData>
  <sheetProtection/>
  <mergeCells count="38">
    <mergeCell ref="C3:K3"/>
    <mergeCell ref="L3:T3"/>
    <mergeCell ref="U3:AC3"/>
    <mergeCell ref="F4:G4"/>
    <mergeCell ref="H4:I4"/>
    <mergeCell ref="C22:K22"/>
    <mergeCell ref="U22:AC22"/>
    <mergeCell ref="A23:J23"/>
    <mergeCell ref="P23:AB23"/>
    <mergeCell ref="AC23:AG23"/>
    <mergeCell ref="A24:AD24"/>
    <mergeCell ref="A3:A5"/>
    <mergeCell ref="B3:B5"/>
    <mergeCell ref="C4:C5"/>
    <mergeCell ref="D4:D5"/>
    <mergeCell ref="E4:E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3:AG4"/>
    <mergeCell ref="A1:AG2"/>
  </mergeCells>
  <printOptions/>
  <pageMargins left="0.19652777777777777" right="0.15694444444444444" top="0.7513888888888889" bottom="0.7513888888888889" header="0.3104166666666667" footer="0.3104166666666667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邹懋</dc:creator>
  <cp:keywords/>
  <dc:description/>
  <cp:lastModifiedBy>叶秀娟</cp:lastModifiedBy>
  <cp:lastPrinted>2019-11-20T01:53:24Z</cp:lastPrinted>
  <dcterms:created xsi:type="dcterms:W3CDTF">2019-09-11T07:36:21Z</dcterms:created>
  <dcterms:modified xsi:type="dcterms:W3CDTF">2020-10-23T09:05:09Z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